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eter/Desktop/"/>
    </mc:Choice>
  </mc:AlternateContent>
  <bookViews>
    <workbookView xWindow="0" yWindow="760" windowWidth="30240" windowHeight="17380"/>
  </bookViews>
  <sheets>
    <sheet name="RMS Guidelin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10" i="1"/>
  <c r="D11" i="1"/>
  <c r="D2" i="1"/>
  <c r="D13" i="1"/>
  <c r="D9" i="1"/>
  <c r="D21" i="1"/>
  <c r="D4" i="1"/>
  <c r="D3" i="1"/>
</calcChain>
</file>

<file path=xl/sharedStrings.xml><?xml version="1.0" encoding="utf-8"?>
<sst xmlns="http://schemas.openxmlformats.org/spreadsheetml/2006/main" count="74" uniqueCount="65">
  <si>
    <t>Information</t>
  </si>
  <si>
    <t xml:space="preserve">Suggested Salary Baseline (No Parsonage) = </t>
  </si>
  <si>
    <t>M.A</t>
  </si>
  <si>
    <t>Boulder</t>
  </si>
  <si>
    <t>No</t>
  </si>
  <si>
    <t>Step 1</t>
  </si>
  <si>
    <t>Baseline Compensation</t>
  </si>
  <si>
    <t>HIGH RANGE TOTAL</t>
  </si>
  <si>
    <t xml:space="preserve">Suggested Salary Baseline (Provide Parsonage) = </t>
  </si>
  <si>
    <t>M.Th</t>
  </si>
  <si>
    <t>Broomfield</t>
  </si>
  <si>
    <t xml:space="preserve">Point = </t>
  </si>
  <si>
    <t>D.Min</t>
  </si>
  <si>
    <t>Metro East</t>
  </si>
  <si>
    <t xml:space="preserve">Half Point = </t>
  </si>
  <si>
    <t>Ph.D</t>
  </si>
  <si>
    <t>Metro South</t>
  </si>
  <si>
    <t>(Click in yellow cell to view the drop box icon)</t>
  </si>
  <si>
    <t>Th.D</t>
  </si>
  <si>
    <t>Metro West</t>
  </si>
  <si>
    <t>Years of Related Service</t>
  </si>
  <si>
    <t>Other</t>
  </si>
  <si>
    <t>Northern New Mexico</t>
  </si>
  <si>
    <t>Step 3</t>
  </si>
  <si>
    <t>Step 4</t>
  </si>
  <si>
    <t>Furthered Degree</t>
  </si>
  <si>
    <t xml:space="preserve">Step 5 </t>
  </si>
  <si>
    <t>Completed Hours of Continuing Ed</t>
  </si>
  <si>
    <t>Select</t>
  </si>
  <si>
    <t>Years of Ordained Service</t>
  </si>
  <si>
    <t>S.T.M.</t>
  </si>
  <si>
    <t>Northern Colorado</t>
  </si>
  <si>
    <t>Step 2</t>
  </si>
  <si>
    <t>Years of Service</t>
  </si>
  <si>
    <t>None</t>
  </si>
  <si>
    <t>South East Colorado</t>
  </si>
  <si>
    <t>Less than 150</t>
  </si>
  <si>
    <t>Utah</t>
  </si>
  <si>
    <t>Cost of Living Conference Area</t>
  </si>
  <si>
    <t>Wyoming</t>
  </si>
  <si>
    <t>Parsonage Provided</t>
  </si>
  <si>
    <t>Without SSA</t>
  </si>
  <si>
    <t>LOW RANGE TOTAL</t>
  </si>
  <si>
    <t>Social Security Allowance</t>
  </si>
  <si>
    <t>With SSA</t>
  </si>
  <si>
    <t>After reviewing the Range above, enter Agreed upon Amount</t>
  </si>
  <si>
    <t>Note:  For a full time rostered position, the legal exempt salary minimum for 2024, in Colorado, is $55,000.</t>
  </si>
  <si>
    <t>(If using Portico Benefits, please utilize the Portico Benefit Calculator on their site)</t>
  </si>
  <si>
    <r>
      <rPr>
        <sz val="14"/>
        <color indexed="8"/>
        <rFont val="Calibri"/>
      </rPr>
      <t xml:space="preserve">ELCA Pension
</t>
    </r>
    <r>
      <rPr>
        <sz val="10"/>
        <color indexed="8"/>
        <rFont val="Calibri"/>
      </rPr>
      <t>(10% minimum contribution is recommended)</t>
    </r>
  </si>
  <si>
    <r>
      <rPr>
        <sz val="14"/>
        <color indexed="8"/>
        <rFont val="Calibri"/>
      </rPr>
      <t xml:space="preserve">ELCA Health Benefits
</t>
    </r>
    <r>
      <rPr>
        <sz val="10"/>
        <color indexed="8"/>
        <rFont val="Calibri"/>
      </rPr>
      <t xml:space="preserve">(includes Disability and Survivor)
</t>
    </r>
  </si>
  <si>
    <t>Professional Development</t>
  </si>
  <si>
    <t>Cell Phone Allowance/Expense</t>
  </si>
  <si>
    <t>TOTAL COMPENSATION</t>
  </si>
  <si>
    <t>Legend:</t>
  </si>
  <si>
    <t>Use drop box.  Select appropriate answer.
The Low and High Ranges will be calculated based on your selections.</t>
  </si>
  <si>
    <t>Manual input.</t>
  </si>
  <si>
    <t>SALARY CALCULATION</t>
  </si>
  <si>
    <t>Border</t>
  </si>
  <si>
    <t>Yes</t>
  </si>
  <si>
    <t>OR</t>
  </si>
  <si>
    <t>(Housing is determined by the rostered leader within this amount)</t>
  </si>
  <si>
    <t>BENEFITS  and Other Allowances/Expenses</t>
  </si>
  <si>
    <t>Auto Allowance/Expense</t>
  </si>
  <si>
    <t>Professional Expenses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</si>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</sst>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i/>
      <sz val="11"/>
      <color indexed="8"/>
      <name val="Calibri"/>
    </font>
    <font>
      <sz val="14"/>
      <color indexed="8"/>
      <name val="Calibri"/>
    </font>
    <font>
      <b/>
      <i/>
      <sz val="14"/>
      <color indexed="8"/>
      <name val="Calibri"/>
    </font>
    <font>
      <i/>
      <sz val="12"/>
      <color indexed="8"/>
      <name val="Calibri"/>
    </font>
    <font>
      <sz val="10"/>
      <color indexed="8"/>
      <name val="Calibri"/>
    </font>
    <font>
      <b/>
      <sz val="14"/>
      <color indexed="9"/>
      <name val="Calibri"/>
    </font>
    <font>
      <sz val="11"/>
      <color indexed="9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2" xfId="0" applyFont="1" applyFill="1" applyBorder="1" applyAlignment="1"/>
    <xf numFmtId="49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0" fillId="2" borderId="5" xfId="0" applyNumberFormat="1" applyFont="1" applyFill="1" applyBorder="1" applyAlignment="1"/>
    <xf numFmtId="164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2" borderId="5" xfId="0" applyFont="1" applyFill="1" applyBorder="1" applyAlignment="1">
      <alignment horizontal="right"/>
    </xf>
    <xf numFmtId="0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49" fontId="2" fillId="2" borderId="5" xfId="0" applyNumberFormat="1" applyFont="1" applyFill="1" applyBorder="1" applyAlignment="1"/>
    <xf numFmtId="164" fontId="2" fillId="2" borderId="5" xfId="0" applyNumberFormat="1" applyFont="1" applyFill="1" applyBorder="1" applyAlignment="1"/>
    <xf numFmtId="2" fontId="0" fillId="2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0" fillId="3" borderId="5" xfId="0" applyNumberFormat="1" applyFont="1" applyFill="1" applyBorder="1" applyAlignment="1"/>
    <xf numFmtId="49" fontId="1" fillId="2" borderId="4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/>
    <xf numFmtId="49" fontId="4" fillId="2" borderId="5" xfId="0" applyNumberFormat="1" applyFont="1" applyFill="1" applyBorder="1" applyAlignment="1"/>
    <xf numFmtId="10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top" wrapText="1"/>
    </xf>
    <xf numFmtId="164" fontId="4" fillId="6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vertical="top"/>
    </xf>
    <xf numFmtId="49" fontId="0" fillId="3" borderId="5" xfId="0" applyNumberFormat="1" applyFont="1" applyFill="1" applyBorder="1" applyAlignment="1">
      <alignment wrapText="1"/>
    </xf>
    <xf numFmtId="49" fontId="0" fillId="4" borderId="5" xfId="0" applyNumberFormat="1" applyFont="1" applyFill="1" applyBorder="1" applyAlignment="1"/>
    <xf numFmtId="49" fontId="8" fillId="7" borderId="4" xfId="0" applyNumberFormat="1" applyFont="1" applyFill="1" applyBorder="1" applyAlignment="1"/>
    <xf numFmtId="0" fontId="9" fillId="7" borderId="5" xfId="0" applyFont="1" applyFill="1" applyBorder="1" applyAlignment="1"/>
    <xf numFmtId="164" fontId="9" fillId="7" borderId="5" xfId="0" applyNumberFormat="1" applyFont="1" applyFill="1" applyBorder="1" applyAlignment="1"/>
    <xf numFmtId="49" fontId="0" fillId="2" borderId="5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3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49" fontId="0" fillId="5" borderId="5" xfId="0" applyNumberFormat="1" applyFont="1" applyFill="1" applyBorder="1" applyAlignment="1">
      <alignment horizontal="center" vertical="top" wrapText="1"/>
    </xf>
    <xf numFmtId="164" fontId="0" fillId="5" borderId="5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E598"/>
      <rgbColor rgb="FFE2EEDA"/>
      <rgbColor rgb="FFFFFF00"/>
      <rgbColor rgb="FF92D050"/>
      <rgbColor rgb="FF00206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GridLines="0" tabSelected="1" topLeftCell="A23" workbookViewId="0">
      <selection activeCell="D22" sqref="D22"/>
    </sheetView>
  </sheetViews>
  <sheetFormatPr baseColWidth="10" defaultColWidth="8.83203125" defaultRowHeight="15" customHeight="1" x14ac:dyDescent="0.2"/>
  <cols>
    <col min="1" max="2" width="9.1640625" style="1" customWidth="1"/>
    <col min="3" max="3" width="45.5" style="1" customWidth="1"/>
    <col min="4" max="4" width="21.1640625" style="1" customWidth="1"/>
    <col min="5" max="14" width="9.1640625" style="1" customWidth="1"/>
    <col min="15" max="20" width="8.83203125" style="1" hidden="1" customWidth="1"/>
    <col min="21" max="22" width="9.1640625" style="1" customWidth="1"/>
    <col min="23" max="23" width="8.83203125" style="1" customWidth="1"/>
    <col min="24" max="16384" width="8.83203125" style="1"/>
  </cols>
  <sheetData>
    <row r="1" spans="1:22" ht="13.5" customHeight="1" x14ac:dyDescent="0.2">
      <c r="A1" s="2" t="s">
        <v>0</v>
      </c>
      <c r="B1" s="3"/>
      <c r="C1" s="4" t="s">
        <v>1</v>
      </c>
      <c r="D1" s="5">
        <v>55000</v>
      </c>
      <c r="E1" s="3"/>
      <c r="F1" s="3"/>
      <c r="G1" s="3"/>
      <c r="H1" s="3"/>
      <c r="I1" s="3"/>
      <c r="J1" s="3"/>
      <c r="K1" s="3"/>
      <c r="L1" s="3"/>
      <c r="M1" s="3"/>
      <c r="N1" s="3"/>
      <c r="O1" s="6">
        <v>1</v>
      </c>
      <c r="P1" s="4" t="s">
        <v>2</v>
      </c>
      <c r="Q1" s="6">
        <v>150</v>
      </c>
      <c r="R1" s="4" t="s">
        <v>3</v>
      </c>
      <c r="S1" s="7">
        <v>0.95</v>
      </c>
      <c r="T1" s="4" t="s">
        <v>4</v>
      </c>
      <c r="U1" s="3"/>
      <c r="V1" s="8"/>
    </row>
    <row r="2" spans="1:22" ht="13.5" customHeight="1" x14ac:dyDescent="0.2">
      <c r="A2" s="9"/>
      <c r="B2" s="10" t="s">
        <v>5</v>
      </c>
      <c r="C2" s="10" t="s">
        <v>6</v>
      </c>
      <c r="D2" s="11">
        <f>IF($D$17="No",$D$1,IF($D$17="Yes",$D$4))</f>
        <v>55000</v>
      </c>
      <c r="E2" s="12"/>
      <c r="F2" s="12"/>
      <c r="G2" s="13"/>
      <c r="H2" s="13"/>
      <c r="I2" s="12"/>
      <c r="J2" s="12"/>
      <c r="K2" s="12"/>
      <c r="L2" s="12"/>
      <c r="M2" s="12"/>
      <c r="N2" s="12"/>
      <c r="O2" s="14">
        <v>14</v>
      </c>
      <c r="P2" s="12"/>
      <c r="Q2" s="12"/>
      <c r="R2" s="12"/>
      <c r="S2" s="12"/>
      <c r="T2" s="12"/>
      <c r="U2" s="12"/>
      <c r="V2" s="15"/>
    </row>
    <row r="3" spans="1:22" ht="18.75" customHeight="1" x14ac:dyDescent="0.25">
      <c r="A3" s="9"/>
      <c r="B3" s="12"/>
      <c r="C3" s="16" t="s">
        <v>7</v>
      </c>
      <c r="D3" s="17">
        <f>(MAX($D$10,$D$11))+$D$2+$D$13+$D$9</f>
        <v>55000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>
        <v>22</v>
      </c>
      <c r="P3" s="12"/>
      <c r="Q3" s="12"/>
      <c r="R3" s="12"/>
      <c r="S3" s="12"/>
      <c r="T3" s="12"/>
      <c r="U3" s="12"/>
      <c r="V3" s="15"/>
    </row>
    <row r="4" spans="1:22" ht="13.5" customHeight="1" x14ac:dyDescent="0.2">
      <c r="A4" s="9"/>
      <c r="B4" s="12"/>
      <c r="C4" s="10" t="s">
        <v>8</v>
      </c>
      <c r="D4" s="11">
        <f>D1*0.7</f>
        <v>38500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4">
        <v>2</v>
      </c>
      <c r="P4" s="10" t="s">
        <v>9</v>
      </c>
      <c r="Q4" s="14">
        <v>300</v>
      </c>
      <c r="R4" s="10" t="s">
        <v>10</v>
      </c>
      <c r="S4" s="18">
        <v>0.95</v>
      </c>
      <c r="T4" s="12"/>
      <c r="U4" s="12"/>
      <c r="V4" s="15"/>
    </row>
    <row r="5" spans="1:22" ht="13.5" customHeight="1" x14ac:dyDescent="0.2">
      <c r="A5" s="9"/>
      <c r="B5" s="12"/>
      <c r="C5" s="10" t="s">
        <v>11</v>
      </c>
      <c r="D5" s="11">
        <v>1300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4">
        <v>3</v>
      </c>
      <c r="P5" s="10" t="s">
        <v>12</v>
      </c>
      <c r="Q5" s="14">
        <v>450</v>
      </c>
      <c r="R5" s="10" t="s">
        <v>13</v>
      </c>
      <c r="S5" s="18">
        <v>0.95</v>
      </c>
      <c r="T5" s="12"/>
      <c r="U5" s="12"/>
      <c r="V5" s="15"/>
    </row>
    <row r="6" spans="1:22" ht="13.5" customHeight="1" x14ac:dyDescent="0.2">
      <c r="A6" s="9"/>
      <c r="B6" s="12"/>
      <c r="C6" s="10" t="s">
        <v>14</v>
      </c>
      <c r="D6" s="11">
        <v>650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4">
        <v>4</v>
      </c>
      <c r="P6" s="10" t="s">
        <v>15</v>
      </c>
      <c r="Q6" s="12"/>
      <c r="R6" s="10" t="s">
        <v>16</v>
      </c>
      <c r="S6" s="18">
        <v>0.95</v>
      </c>
      <c r="T6" s="12"/>
      <c r="U6" s="12"/>
      <c r="V6" s="15"/>
    </row>
    <row r="7" spans="1:22" ht="13.5" customHeight="1" x14ac:dyDescent="0.2">
      <c r="A7" s="9"/>
      <c r="B7" s="12"/>
      <c r="C7" s="43" t="s">
        <v>17</v>
      </c>
      <c r="D7" s="44"/>
      <c r="E7" s="44"/>
      <c r="F7" s="12"/>
      <c r="G7" s="12"/>
      <c r="H7" s="12"/>
      <c r="I7" s="12"/>
      <c r="J7" s="12"/>
      <c r="K7" s="12"/>
      <c r="L7" s="12"/>
      <c r="M7" s="12"/>
      <c r="N7" s="12"/>
      <c r="O7" s="14">
        <v>5</v>
      </c>
      <c r="P7" s="10" t="s">
        <v>18</v>
      </c>
      <c r="Q7" s="12"/>
      <c r="R7" s="10" t="s">
        <v>19</v>
      </c>
      <c r="S7" s="18">
        <v>0.9</v>
      </c>
      <c r="T7" s="12"/>
      <c r="U7" s="12"/>
      <c r="V7" s="15"/>
    </row>
    <row r="8" spans="1:22" ht="13.5" customHeight="1" x14ac:dyDescent="0.2">
      <c r="A8" s="9"/>
      <c r="B8" s="12"/>
      <c r="C8" s="19" t="s">
        <v>20</v>
      </c>
      <c r="D8" s="20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v>7</v>
      </c>
      <c r="P8" s="10" t="s">
        <v>21</v>
      </c>
      <c r="Q8" s="12"/>
      <c r="R8" s="10" t="s">
        <v>22</v>
      </c>
      <c r="S8" s="18">
        <v>0.85</v>
      </c>
      <c r="T8" s="12"/>
      <c r="U8" s="12"/>
      <c r="V8" s="15"/>
    </row>
    <row r="9" spans="1:22" ht="13.5" customHeight="1" x14ac:dyDescent="0.2">
      <c r="A9" s="9"/>
      <c r="B9" s="10" t="s">
        <v>23</v>
      </c>
      <c r="C9" s="10" t="s">
        <v>20</v>
      </c>
      <c r="D9" s="11">
        <f>$D$8*$D$6</f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v>16</v>
      </c>
      <c r="P9" s="12"/>
      <c r="Q9" s="12"/>
      <c r="R9" s="12"/>
      <c r="S9" s="12"/>
      <c r="T9" s="12"/>
      <c r="U9" s="12"/>
      <c r="V9" s="15"/>
    </row>
    <row r="10" spans="1:22" ht="13.5" customHeight="1" x14ac:dyDescent="0.2">
      <c r="A10" s="9"/>
      <c r="B10" s="10" t="s">
        <v>24</v>
      </c>
      <c r="C10" s="10" t="s">
        <v>25</v>
      </c>
      <c r="D10" s="11">
        <f>IF(NOT($D$14="None"),$D$5*3,0)</f>
        <v>0</v>
      </c>
      <c r="E10" s="12"/>
      <c r="F10" s="12"/>
      <c r="G10" s="12"/>
      <c r="H10" s="11"/>
      <c r="I10" s="12"/>
      <c r="J10" s="12"/>
      <c r="K10" s="12"/>
      <c r="L10" s="12"/>
      <c r="M10" s="12"/>
      <c r="N10" s="12"/>
      <c r="O10" s="14">
        <v>17</v>
      </c>
      <c r="P10" s="12"/>
      <c r="Q10" s="12"/>
      <c r="R10" s="12"/>
      <c r="S10" s="12"/>
      <c r="T10" s="12"/>
      <c r="U10" s="12"/>
      <c r="V10" s="15"/>
    </row>
    <row r="11" spans="1:22" ht="13.5" customHeight="1" x14ac:dyDescent="0.2">
      <c r="A11" s="9"/>
      <c r="B11" s="10" t="s">
        <v>26</v>
      </c>
      <c r="C11" s="10" t="s">
        <v>27</v>
      </c>
      <c r="D11" s="11">
        <f>IF($D$15=150,$D$5*1,IF($D$15=300,$D$5*2,IF($D$15=450,$D$5*3,0)))</f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v>19</v>
      </c>
      <c r="P11" s="12"/>
      <c r="Q11" s="12"/>
      <c r="R11" s="12"/>
      <c r="S11" s="12"/>
      <c r="T11" s="12"/>
      <c r="U11" s="12"/>
      <c r="V11" s="15"/>
    </row>
    <row r="12" spans="1:22" ht="13.5" customHeight="1" x14ac:dyDescent="0.2">
      <c r="A12" s="21" t="s">
        <v>28</v>
      </c>
      <c r="B12" s="12"/>
      <c r="C12" s="19" t="s">
        <v>29</v>
      </c>
      <c r="D12" s="20"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v>6</v>
      </c>
      <c r="P12" s="10" t="s">
        <v>30</v>
      </c>
      <c r="Q12" s="12"/>
      <c r="R12" s="10" t="s">
        <v>31</v>
      </c>
      <c r="S12" s="18">
        <v>0.9</v>
      </c>
      <c r="T12" s="12"/>
      <c r="U12" s="12"/>
      <c r="V12" s="15"/>
    </row>
    <row r="13" spans="1:22" ht="13.5" customHeight="1" x14ac:dyDescent="0.2">
      <c r="A13" s="9"/>
      <c r="B13" s="10" t="s">
        <v>32</v>
      </c>
      <c r="C13" s="10" t="s">
        <v>33</v>
      </c>
      <c r="D13" s="11">
        <f>$D$12*$D$5</f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v>15</v>
      </c>
      <c r="P13" s="12"/>
      <c r="Q13" s="12"/>
      <c r="R13" s="12"/>
      <c r="S13" s="12"/>
      <c r="T13" s="12"/>
      <c r="U13" s="12"/>
      <c r="V13" s="15"/>
    </row>
    <row r="14" spans="1:22" ht="13.5" customHeight="1" x14ac:dyDescent="0.2">
      <c r="A14" s="9"/>
      <c r="B14" s="12"/>
      <c r="C14" s="19" t="s">
        <v>25</v>
      </c>
      <c r="D14" s="22" t="s">
        <v>34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v>8</v>
      </c>
      <c r="P14" s="12"/>
      <c r="Q14" s="12"/>
      <c r="R14" s="10" t="s">
        <v>35</v>
      </c>
      <c r="S14" s="18">
        <v>0.9</v>
      </c>
      <c r="T14" s="12"/>
      <c r="U14" s="12"/>
      <c r="V14" s="15"/>
    </row>
    <row r="15" spans="1:22" ht="13.5" customHeight="1" x14ac:dyDescent="0.2">
      <c r="A15" s="9"/>
      <c r="B15" s="12"/>
      <c r="C15" s="19" t="s">
        <v>27</v>
      </c>
      <c r="D15" s="22" t="s">
        <v>36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v>9</v>
      </c>
      <c r="P15" s="12"/>
      <c r="Q15" s="12"/>
      <c r="R15" s="10" t="s">
        <v>37</v>
      </c>
      <c r="S15" s="18">
        <v>0.9</v>
      </c>
      <c r="T15" s="12"/>
      <c r="U15" s="12"/>
      <c r="V15" s="15"/>
    </row>
    <row r="16" spans="1:22" ht="13.5" customHeight="1" x14ac:dyDescent="0.2">
      <c r="A16" s="9"/>
      <c r="B16" s="12"/>
      <c r="C16" s="19" t="s">
        <v>38</v>
      </c>
      <c r="D16" s="22" t="s">
        <v>57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v>10</v>
      </c>
      <c r="P16" s="12"/>
      <c r="Q16" s="12"/>
      <c r="R16" s="10" t="s">
        <v>39</v>
      </c>
      <c r="S16" s="18">
        <v>0.85</v>
      </c>
      <c r="T16" s="12"/>
      <c r="U16" s="12"/>
      <c r="V16" s="15"/>
    </row>
    <row r="17" spans="1:22" ht="13.5" customHeight="1" x14ac:dyDescent="0.2">
      <c r="A17" s="9"/>
      <c r="B17" s="12"/>
      <c r="C17" s="19" t="s">
        <v>40</v>
      </c>
      <c r="D17" s="22" t="s">
        <v>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v>11</v>
      </c>
      <c r="P17" s="12"/>
      <c r="Q17" s="12"/>
      <c r="R17" s="12"/>
      <c r="S17" s="12"/>
      <c r="T17" s="12"/>
      <c r="U17" s="12"/>
      <c r="V17" s="15"/>
    </row>
    <row r="18" spans="1:22" ht="18.75" customHeight="1" x14ac:dyDescent="0.25">
      <c r="A18" s="23" t="s">
        <v>41</v>
      </c>
      <c r="B18" s="12"/>
      <c r="C18" s="16" t="s">
        <v>42</v>
      </c>
      <c r="D18" s="17">
        <v>46750</v>
      </c>
      <c r="E18" s="12"/>
      <c r="F18" s="12"/>
      <c r="G18" s="11"/>
      <c r="H18" s="12"/>
      <c r="I18" s="12"/>
      <c r="J18" s="12"/>
      <c r="K18" s="12"/>
      <c r="L18" s="12"/>
      <c r="M18" s="12"/>
      <c r="N18" s="12"/>
      <c r="O18" s="14">
        <v>21</v>
      </c>
      <c r="P18" s="12"/>
      <c r="Q18" s="12"/>
      <c r="R18" s="12"/>
      <c r="S18" s="12"/>
      <c r="T18" s="12"/>
      <c r="U18" s="12"/>
      <c r="V18" s="15"/>
    </row>
    <row r="19" spans="1:22" ht="18.75" customHeight="1" x14ac:dyDescent="0.25">
      <c r="A19" s="9"/>
      <c r="B19" s="12"/>
      <c r="C19" s="24" t="s">
        <v>43</v>
      </c>
      <c r="D19" s="25">
        <v>7.6499999999999999E-2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v>27</v>
      </c>
      <c r="P19" s="12"/>
      <c r="Q19" s="12"/>
      <c r="R19" s="12"/>
      <c r="S19" s="12"/>
      <c r="T19" s="12"/>
      <c r="U19" s="12"/>
      <c r="V19" s="15"/>
    </row>
    <row r="20" spans="1:22" ht="18.75" customHeight="1" x14ac:dyDescent="0.25">
      <c r="A20" s="23" t="s">
        <v>44</v>
      </c>
      <c r="B20" s="12"/>
      <c r="C20" s="16" t="s">
        <v>42</v>
      </c>
      <c r="D20" s="17">
        <v>50326.375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v>29</v>
      </c>
      <c r="P20" s="12"/>
      <c r="Q20" s="12"/>
      <c r="R20" s="12"/>
      <c r="S20" s="12"/>
      <c r="T20" s="12"/>
      <c r="U20" s="12"/>
      <c r="V20" s="15"/>
    </row>
    <row r="21" spans="1:22" ht="18.75" customHeight="1" x14ac:dyDescent="0.25">
      <c r="A21" s="9"/>
      <c r="B21" s="12"/>
      <c r="C21" s="16" t="s">
        <v>7</v>
      </c>
      <c r="D21" s="17">
        <f>((MAX($D$10,$D$11))+$D$2+$D$13+$D$9)*1.0765</f>
        <v>59207.5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v>30</v>
      </c>
      <c r="P21" s="12"/>
      <c r="Q21" s="12"/>
      <c r="R21" s="12"/>
      <c r="S21" s="12"/>
      <c r="T21" s="12"/>
      <c r="U21" s="12"/>
      <c r="V21" s="15"/>
    </row>
    <row r="22" spans="1:22" ht="51" customHeight="1" x14ac:dyDescent="0.25">
      <c r="A22" s="9"/>
      <c r="B22" s="12"/>
      <c r="C22" s="26" t="s">
        <v>45</v>
      </c>
      <c r="D22" s="27">
        <v>50000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5"/>
    </row>
    <row r="23" spans="1:22" ht="39" customHeight="1" x14ac:dyDescent="0.2">
      <c r="A23" s="9"/>
      <c r="B23" s="12"/>
      <c r="C23" s="45" t="s">
        <v>46</v>
      </c>
      <c r="D23" s="4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</row>
    <row r="24" spans="1:22" ht="38.25" customHeight="1" x14ac:dyDescent="0.2">
      <c r="A24" s="9"/>
      <c r="B24" s="12"/>
      <c r="C24" s="47" t="s">
        <v>47</v>
      </c>
      <c r="D24" s="4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5"/>
    </row>
    <row r="25" spans="1:22" ht="39.75" customHeight="1" x14ac:dyDescent="0.25">
      <c r="A25" s="9"/>
      <c r="B25" s="12"/>
      <c r="C25" s="28" t="s">
        <v>48</v>
      </c>
      <c r="D25" s="27">
        <v>5700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5"/>
    </row>
    <row r="26" spans="1:22" ht="33.75" customHeight="1" x14ac:dyDescent="0.25">
      <c r="A26" s="9"/>
      <c r="B26" s="12"/>
      <c r="C26" s="29" t="s">
        <v>49</v>
      </c>
      <c r="D26" s="27">
        <v>19644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5"/>
    </row>
    <row r="27" spans="1:22" ht="18.75" customHeight="1" x14ac:dyDescent="0.25">
      <c r="A27" s="9"/>
      <c r="B27" s="12"/>
      <c r="C27" s="24" t="s">
        <v>50</v>
      </c>
      <c r="D27" s="27">
        <v>1500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5"/>
    </row>
    <row r="28" spans="1:22" ht="18.75" customHeight="1" x14ac:dyDescent="0.25">
      <c r="A28" s="9"/>
      <c r="B28" s="12"/>
      <c r="C28" s="24" t="s">
        <v>51</v>
      </c>
      <c r="D28" s="27">
        <v>720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5"/>
    </row>
    <row r="29" spans="1:22" ht="18.75" customHeight="1" x14ac:dyDescent="0.25">
      <c r="A29" s="9"/>
      <c r="B29" s="12"/>
      <c r="C29" s="16" t="s">
        <v>52</v>
      </c>
      <c r="D29" s="30">
        <f>D22+D25+D26+D27+D28+D45+D46+D47</f>
        <v>77564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5"/>
    </row>
    <row r="30" spans="1:22" ht="45" customHeight="1" x14ac:dyDescent="0.2">
      <c r="A30" s="9"/>
      <c r="B30" s="31" t="s">
        <v>53</v>
      </c>
      <c r="C30" s="32" t="s">
        <v>54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5"/>
    </row>
    <row r="31" spans="1:22" ht="13.5" customHeight="1" x14ac:dyDescent="0.2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5"/>
    </row>
    <row r="32" spans="1:22" ht="13.5" customHeight="1" x14ac:dyDescent="0.2">
      <c r="A32" s="9"/>
      <c r="B32" s="12"/>
      <c r="C32" s="33" t="s">
        <v>55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5"/>
    </row>
    <row r="33" spans="1:22" ht="13.5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5"/>
    </row>
    <row r="34" spans="1:22" ht="18.75" customHeight="1" x14ac:dyDescent="0.25">
      <c r="A34" s="34" t="s">
        <v>56</v>
      </c>
      <c r="B34" s="35"/>
      <c r="C34" s="35"/>
      <c r="D34" s="3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>
        <v>0</v>
      </c>
      <c r="P34" s="10" t="s">
        <v>34</v>
      </c>
      <c r="Q34" s="37" t="s">
        <v>36</v>
      </c>
      <c r="R34" s="10" t="s">
        <v>57</v>
      </c>
      <c r="S34" s="18">
        <v>0.8</v>
      </c>
      <c r="T34" s="10" t="s">
        <v>58</v>
      </c>
      <c r="U34" s="12"/>
      <c r="V34" s="15"/>
    </row>
    <row r="35" spans="1:22" ht="13.5" customHeight="1" x14ac:dyDescent="0.2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>
        <v>12</v>
      </c>
      <c r="P35" s="12"/>
      <c r="Q35" s="12"/>
      <c r="R35" s="12"/>
      <c r="S35" s="12"/>
      <c r="T35" s="12"/>
      <c r="U35" s="12"/>
      <c r="V35" s="15"/>
    </row>
    <row r="36" spans="1:22" ht="13.5" customHeight="1" x14ac:dyDescent="0.2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4">
        <v>13</v>
      </c>
      <c r="P36" s="12"/>
      <c r="Q36" s="12"/>
      <c r="R36" s="12"/>
      <c r="S36" s="12"/>
      <c r="T36" s="12"/>
      <c r="U36" s="12"/>
      <c r="V36" s="15"/>
    </row>
    <row r="37" spans="1:22" ht="13.5" customHeight="1" x14ac:dyDescent="0.2">
      <c r="A37" s="9"/>
      <c r="B37" s="10" t="s">
        <v>59</v>
      </c>
      <c r="C37" s="12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v>18</v>
      </c>
      <c r="P37" s="12"/>
      <c r="Q37" s="12"/>
      <c r="R37" s="12"/>
      <c r="S37" s="12"/>
      <c r="T37" s="12"/>
      <c r="U37" s="12"/>
      <c r="V37" s="15"/>
    </row>
    <row r="38" spans="1:22" ht="13.5" customHeight="1" x14ac:dyDescent="0.2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">
        <v>20</v>
      </c>
      <c r="P38" s="12"/>
      <c r="Q38" s="12"/>
      <c r="R38" s="12"/>
      <c r="S38" s="12"/>
      <c r="T38" s="12"/>
      <c r="U38" s="12"/>
      <c r="V38" s="15"/>
    </row>
    <row r="39" spans="1:22" ht="13.5" customHeight="1" x14ac:dyDescent="0.2">
      <c r="A39" s="38" t="s">
        <v>60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4">
        <v>25</v>
      </c>
      <c r="P39" s="12"/>
      <c r="Q39" s="12"/>
      <c r="R39" s="12"/>
      <c r="S39" s="12"/>
      <c r="T39" s="12"/>
      <c r="U39" s="12"/>
      <c r="V39" s="15"/>
    </row>
    <row r="40" spans="1:22" ht="13.5" customHeight="1" x14ac:dyDescent="0.2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>
        <v>26</v>
      </c>
      <c r="P40" s="12"/>
      <c r="Q40" s="12"/>
      <c r="R40" s="12"/>
      <c r="S40" s="12"/>
      <c r="T40" s="12"/>
      <c r="U40" s="12"/>
      <c r="V40" s="15"/>
    </row>
    <row r="41" spans="1:22" ht="13.5" customHeight="1" x14ac:dyDescent="0.2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4">
        <v>28</v>
      </c>
      <c r="P41" s="12"/>
      <c r="Q41" s="12"/>
      <c r="R41" s="12"/>
      <c r="S41" s="12"/>
      <c r="T41" s="12"/>
      <c r="U41" s="12"/>
      <c r="V41" s="15"/>
    </row>
    <row r="42" spans="1:22" ht="18.75" customHeight="1" x14ac:dyDescent="0.25">
      <c r="A42" s="9"/>
      <c r="B42" s="12"/>
      <c r="C42" s="39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5"/>
    </row>
    <row r="43" spans="1:22" ht="13.5" customHeight="1" x14ac:dyDescent="0.2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5"/>
    </row>
    <row r="44" spans="1:22" ht="18.75" customHeight="1" x14ac:dyDescent="0.25">
      <c r="A44" s="34" t="s">
        <v>61</v>
      </c>
      <c r="B44" s="35"/>
      <c r="C44" s="35"/>
      <c r="D44" s="3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5"/>
    </row>
    <row r="45" spans="1:22" ht="18.75" customHeight="1" x14ac:dyDescent="0.25">
      <c r="A45" s="9"/>
      <c r="B45" s="12"/>
      <c r="C45" s="24" t="s">
        <v>62</v>
      </c>
      <c r="D45" s="2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5"/>
    </row>
    <row r="46" spans="1:22" ht="18.75" customHeight="1" x14ac:dyDescent="0.25">
      <c r="A46" s="9"/>
      <c r="B46" s="12"/>
      <c r="C46" s="24" t="s">
        <v>63</v>
      </c>
      <c r="D46" s="2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5"/>
    </row>
    <row r="47" spans="1:22" ht="18.75" customHeight="1" x14ac:dyDescent="0.25">
      <c r="A47" s="9"/>
      <c r="B47" s="12"/>
      <c r="C47" s="24" t="s">
        <v>64</v>
      </c>
      <c r="D47" s="2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5"/>
    </row>
    <row r="48" spans="1:22" ht="13.5" customHeight="1" x14ac:dyDescent="0.2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5"/>
    </row>
    <row r="49" spans="1:22" ht="13.5" customHeight="1" x14ac:dyDescent="0.2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2"/>
    </row>
  </sheetData>
  <mergeCells count="3">
    <mergeCell ref="C7:E7"/>
    <mergeCell ref="C23:D23"/>
    <mergeCell ref="C24:D24"/>
  </mergeCells>
  <dataValidations count="6">
    <dataValidation type="list" allowBlank="1" showInputMessage="1" showErrorMessage="1" sqref="D8">
      <formula1>"0,1,2,3,4,5,6,7,8,9,10,11,12,13,14,15,16"</formula1>
    </dataValidation>
    <dataValidation type="list" allowBlank="1" showInputMessage="1" showErrorMessage="1" sqref="D12">
      <formula1>"0,1,2,3,4,5,6,7,8,9,10,11,12,13,14,15,16,17,18,19,20,21,22,23,24,25,26,27,28,29,30"</formula1>
    </dataValidation>
    <dataValidation type="list" allowBlank="1" showInputMessage="1" showErrorMessage="1" sqref="D14">
      <formula1>"None,M.A,M.Th,D.Min,Ph.D,Th.D,S.T.M.,Other"</formula1>
    </dataValidation>
    <dataValidation type="list" allowBlank="1" showInputMessage="1" showErrorMessage="1" sqref="D15">
      <formula1>"Less than 150,150,300,450"</formula1>
    </dataValidation>
    <dataValidation type="list" allowBlank="1" showInputMessage="1" showErrorMessage="1" sqref="D16">
      <formula1>"Border,Boulder,Broomfield,Metro East,Metro South,Metro West,Northern Colorado,Northern New Mexico,South East Colorado,Utah,Wyoming"</formula1>
    </dataValidation>
    <dataValidation type="list" allowBlank="1" showInputMessage="1" showErrorMessage="1" sqref="D17">
      <formula1>"Yes,No"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RMS Guidelines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2023-11-30T20:26:22Z</dcterms:modified>
</cp:coreProperties>
</file>